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\Budget\2022\"/>
    </mc:Choice>
  </mc:AlternateContent>
  <xr:revisionPtr revIDLastSave="0" documentId="13_ncr:1_{9BC40869-A164-42E0-8281-1D37DE4CF3F0}" xr6:coauthVersionLast="47" xr6:coauthVersionMax="47" xr10:uidLastSave="{00000000-0000-0000-0000-000000000000}"/>
  <bookViews>
    <workbookView xWindow="-120" yWindow="-120" windowWidth="29040" windowHeight="15840" xr2:uid="{D0D01A83-1E7A-460E-9B69-46016117630A}"/>
  </bookViews>
  <sheets>
    <sheet name="Fund 9A" sheetId="1" r:id="rId1"/>
    <sheet name="Fund 9B" sheetId="2" r:id="rId2"/>
    <sheet name="Fund 9C" sheetId="3" r:id="rId3"/>
  </sheets>
  <definedNames>
    <definedName name="_xlnm.Print_Area" localSheetId="0">'Fund 9A'!$A$1:$H$41</definedName>
    <definedName name="_xlnm.Print_Area" localSheetId="1">'Fund 9B'!$A$1:$H$36</definedName>
    <definedName name="_xlnm.Print_Area" localSheetId="2">'Fund 9C'!$A$1:$H$28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2" l="1"/>
  <c r="F16" i="2"/>
  <c r="E16" i="2"/>
  <c r="D16" i="2"/>
  <c r="D30" i="1"/>
  <c r="F30" i="1"/>
  <c r="G30" i="1"/>
  <c r="E30" i="1"/>
  <c r="G16" i="3"/>
  <c r="F16" i="3"/>
  <c r="E16" i="3"/>
  <c r="D16" i="3"/>
  <c r="G10" i="3"/>
  <c r="F10" i="3"/>
  <c r="E10" i="3"/>
  <c r="D10" i="3"/>
  <c r="D20" i="3" s="1"/>
  <c r="G25" i="2"/>
  <c r="F25" i="2"/>
  <c r="E25" i="2"/>
  <c r="D25" i="2"/>
  <c r="G10" i="1"/>
  <c r="F10" i="1"/>
  <c r="E10" i="1"/>
  <c r="D10" i="1"/>
  <c r="G34" i="1" l="1"/>
  <c r="C39" i="1" s="1"/>
  <c r="D29" i="2"/>
  <c r="E29" i="2"/>
  <c r="F29" i="2"/>
  <c r="C33" i="2" s="1"/>
  <c r="G29" i="2"/>
  <c r="C34" i="2" s="1"/>
  <c r="D34" i="1"/>
  <c r="E34" i="1"/>
  <c r="F34" i="1"/>
  <c r="C38" i="1" s="1"/>
  <c r="E20" i="3"/>
  <c r="G20" i="3"/>
  <c r="C25" i="3" s="1"/>
  <c r="F20" i="3"/>
  <c r="C36" i="2" l="1"/>
  <c r="C27" i="3"/>
  <c r="C41" i="1"/>
</calcChain>
</file>

<file path=xl/sharedStrings.xml><?xml version="1.0" encoding="utf-8"?>
<sst xmlns="http://schemas.openxmlformats.org/spreadsheetml/2006/main" count="155" uniqueCount="90">
  <si>
    <t>Budget</t>
  </si>
  <si>
    <t>2021 Actual</t>
  </si>
  <si>
    <t>2022 Budget</t>
  </si>
  <si>
    <t>2022 YTD</t>
  </si>
  <si>
    <t>2023 Proposed</t>
  </si>
  <si>
    <t>Description</t>
  </si>
  <si>
    <t>LINE ITEM #</t>
  </si>
  <si>
    <t>REVENUES</t>
  </si>
  <si>
    <t xml:space="preserve"> </t>
  </si>
  <si>
    <t>341.004</t>
  </si>
  <si>
    <t>Interest</t>
  </si>
  <si>
    <t>392.040</t>
  </si>
  <si>
    <t>Total Revenue</t>
  </si>
  <si>
    <t>EXPENDITURES</t>
  </si>
  <si>
    <t>471.400</t>
  </si>
  <si>
    <t>Loan Payment</t>
  </si>
  <si>
    <t xml:space="preserve">            Net Profit (Loss)</t>
  </si>
  <si>
    <t xml:space="preserve">Total </t>
  </si>
  <si>
    <t xml:space="preserve">Fund Balance @ 12/31/21: </t>
  </si>
  <si>
    <t>2022 Budget - Net Profit/(loss)</t>
  </si>
  <si>
    <t>2023 Budget - Net Profit/(loss)</t>
  </si>
  <si>
    <t>Projected Fund Balance @ 12/31/23</t>
  </si>
  <si>
    <t>South Londonderry Township - Municipal Authority</t>
  </si>
  <si>
    <t>Fund 9A</t>
  </si>
  <si>
    <t>New Format - Effective 2022</t>
  </si>
  <si>
    <t>Sept</t>
  </si>
  <si>
    <t xml:space="preserve">      Total Expense</t>
  </si>
  <si>
    <t>Fund 9B</t>
  </si>
  <si>
    <t>Fund 9C</t>
  </si>
  <si>
    <t>Based on anticipated earnings</t>
  </si>
  <si>
    <t>Transfer from Fund 9B</t>
  </si>
  <si>
    <t>429.220</t>
  </si>
  <si>
    <t>429.313</t>
  </si>
  <si>
    <t>429.314</t>
  </si>
  <si>
    <t>429.373</t>
  </si>
  <si>
    <t>429.450</t>
  </si>
  <si>
    <t>429.540</t>
  </si>
  <si>
    <t>429.531</t>
  </si>
  <si>
    <t>429.720</t>
  </si>
  <si>
    <t>429.730</t>
  </si>
  <si>
    <t>429.750</t>
  </si>
  <si>
    <t>470.000</t>
  </si>
  <si>
    <t>Debt Service</t>
  </si>
  <si>
    <t>Maint/Equip Replacement</t>
  </si>
  <si>
    <t>Grant - Manhole Rehabilitation</t>
  </si>
  <si>
    <t>Capital Projects</t>
  </si>
  <si>
    <t>Lease Agree PA State Game Lands</t>
  </si>
  <si>
    <t>Carriage Park Reimbursement</t>
  </si>
  <si>
    <t>Contracted Services</t>
  </si>
  <si>
    <t>Legal Fees</t>
  </si>
  <si>
    <t>Engineering</t>
  </si>
  <si>
    <t>Operating Supplies</t>
  </si>
  <si>
    <t>Existing Fac./Deferred Maintenance</t>
  </si>
  <si>
    <t>429.999</t>
  </si>
  <si>
    <t>Depreciation Expense</t>
  </si>
  <si>
    <t>Fulton Bank Interest</t>
  </si>
  <si>
    <t>Includes unbudgeted transfer for cashflow purposes</t>
  </si>
  <si>
    <t>Audit adjustment only</t>
  </si>
  <si>
    <t xml:space="preserve">341.001 </t>
  </si>
  <si>
    <t>364.110</t>
  </si>
  <si>
    <t>364.120</t>
  </si>
  <si>
    <t>364.130</t>
  </si>
  <si>
    <t>389.000</t>
  </si>
  <si>
    <t>395.040</t>
  </si>
  <si>
    <t>492.400</t>
  </si>
  <si>
    <t>Transfer to Fund 9A</t>
  </si>
  <si>
    <t>Tapping &amp; Connection Fees</t>
  </si>
  <si>
    <t>Sewer Rental Rates</t>
  </si>
  <si>
    <t>364.121</t>
  </si>
  <si>
    <t>Penalties</t>
  </si>
  <si>
    <t>Grant Money (In)</t>
  </si>
  <si>
    <t>Reserve Capacity</t>
  </si>
  <si>
    <t>Sewer Certs/Other Fees</t>
  </si>
  <si>
    <t>Lien Satisfaction Fee</t>
  </si>
  <si>
    <t>429.221</t>
  </si>
  <si>
    <t>429.530</t>
  </si>
  <si>
    <t>O&amp;M Payment</t>
  </si>
  <si>
    <t>Based on Current Info</t>
  </si>
  <si>
    <t>Bio solids Hauling/Pa american water</t>
  </si>
  <si>
    <t>General Eng/Chapter 94 reports/ NPDES Renewal/Special Study CW</t>
  </si>
  <si>
    <t xml:space="preserve">Remaining Obligation to CP/JJ'S Custom Builders Refund </t>
  </si>
  <si>
    <t>Emergency gen CW/Muffin Monster CP/ Blast &amp; Paint EQ CE/Air pack</t>
  </si>
  <si>
    <t>CB Loan</t>
  </si>
  <si>
    <t>Increase due to higher costs, Elec/Chems/equip Maint</t>
  </si>
  <si>
    <t>To cover increases in costs Eng/equipment repair/Expenditures</t>
  </si>
  <si>
    <t>Recommending 3% Increase for 2023</t>
  </si>
  <si>
    <t>Moved line to 9B Fund in beginning in 2022</t>
  </si>
  <si>
    <t>Transfer is needed to fund Fund 9A initiatives</t>
  </si>
  <si>
    <t>341.002</t>
  </si>
  <si>
    <t xml:space="preserve"> ECS $108K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</si>
</sst>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2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3" borderId="5" xfId="0" applyFont="1" applyFill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3" borderId="5" xfId="0" applyFont="1" applyFill="1" applyBorder="1"/>
    <xf numFmtId="0" fontId="4" fillId="0" borderId="0" xfId="0" applyFont="1" applyAlignment="1">
      <alignment horizontal="center" vertical="center"/>
    </xf>
    <xf numFmtId="0" fontId="0" fillId="3" borderId="7" xfId="0" applyFill="1" applyBorder="1"/>
    <xf numFmtId="0" fontId="0" fillId="0" borderId="0" xfId="0" quotePrefix="1" applyAlignment="1">
      <alignment horizontal="left"/>
    </xf>
    <xf numFmtId="4" fontId="0" fillId="3" borderId="7" xfId="0" applyNumberFormat="1" applyFill="1" applyBorder="1"/>
    <xf numFmtId="4" fontId="0" fillId="0" borderId="0" xfId="0" applyNumberFormat="1"/>
    <xf numFmtId="43" fontId="0" fillId="3" borderId="7" xfId="1" applyFont="1" applyFill="1" applyBorder="1"/>
    <xf numFmtId="43" fontId="0" fillId="0" borderId="0" xfId="1" applyFont="1" applyFill="1"/>
    <xf numFmtId="0" fontId="0" fillId="0" borderId="0" xfId="0" applyAlignment="1">
      <alignment horizontal="left"/>
    </xf>
    <xf numFmtId="4" fontId="5" fillId="0" borderId="0" xfId="0" applyNumberFormat="1" applyFont="1"/>
    <xf numFmtId="4" fontId="2" fillId="3" borderId="9" xfId="0" applyNumberFormat="1" applyFont="1" applyFill="1" applyBorder="1"/>
    <xf numFmtId="8" fontId="0" fillId="5" borderId="0" xfId="0" applyNumberFormat="1" applyFill="1"/>
    <xf numFmtId="4" fontId="0" fillId="2" borderId="0" xfId="0" applyNumberFormat="1" applyFill="1"/>
    <xf numFmtId="8" fontId="0" fillId="0" borderId="0" xfId="0" applyNumberFormat="1"/>
    <xf numFmtId="0" fontId="2" fillId="0" borderId="4" xfId="0" applyFont="1" applyBorder="1"/>
    <xf numFmtId="0" fontId="4" fillId="0" borderId="4" xfId="0" applyFont="1" applyBorder="1"/>
    <xf numFmtId="0" fontId="0" fillId="0" borderId="6" xfId="0" applyBorder="1"/>
    <xf numFmtId="4" fontId="0" fillId="0" borderId="6" xfId="0" applyNumberFormat="1" applyBorder="1"/>
    <xf numFmtId="4" fontId="2" fillId="0" borderId="8" xfId="0" applyNumberFormat="1" applyFont="1" applyBorder="1"/>
    <xf numFmtId="4" fontId="2" fillId="4" borderId="9" xfId="0" applyNumberFormat="1" applyFont="1" applyFill="1" applyBorder="1"/>
    <xf numFmtId="4" fontId="2" fillId="6" borderId="9" xfId="0" applyNumberFormat="1" applyFont="1" applyFill="1" applyBorder="1"/>
    <xf numFmtId="4" fontId="2" fillId="0" borderId="0" xfId="0" applyNumberFormat="1" applyFont="1"/>
    <xf numFmtId="0" fontId="0" fillId="3" borderId="10" xfId="0" applyFill="1" applyBorder="1"/>
    <xf numFmtId="4" fontId="0" fillId="3" borderId="10" xfId="0" applyNumberFormat="1" applyFill="1" applyBorder="1"/>
    <xf numFmtId="43" fontId="0" fillId="3" borderId="10" xfId="1" applyFont="1" applyFill="1" applyBorder="1"/>
    <xf numFmtId="4" fontId="2" fillId="3" borderId="11" xfId="0" applyNumberFormat="1" applyFont="1" applyFill="1" applyBorder="1"/>
    <xf numFmtId="0" fontId="4" fillId="3" borderId="10" xfId="0" applyFont="1" applyFill="1" applyBorder="1"/>
    <xf numFmtId="0" fontId="2" fillId="3" borderId="0" xfId="0" applyFont="1" applyFill="1"/>
    <xf numFmtId="0" fontId="6" fillId="0" borderId="0" xfId="0" applyFont="1"/>
    <xf numFmtId="43" fontId="0" fillId="0" borderId="0" xfId="1" applyFont="1"/>
    <xf numFmtId="0" fontId="7" fillId="0" borderId="0" xfId="0" applyFont="1"/>
    <xf numFmtId="0" fontId="7" fillId="3" borderId="0" xfId="0" applyFont="1" applyFill="1"/>
    <xf numFmtId="0" fontId="7" fillId="0" borderId="0" xfId="0" applyFont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8" fillId="0" borderId="0" xfId="0" applyFont="1"/>
    <xf numFmtId="0" fontId="8" fillId="3" borderId="10" xfId="0" applyFont="1" applyFill="1" applyBorder="1"/>
    <xf numFmtId="0" fontId="8" fillId="0" borderId="0" xfId="0" applyFont="1" applyAlignment="1">
      <alignment horizontal="center" vertical="center"/>
    </xf>
    <xf numFmtId="0" fontId="8" fillId="7" borderId="0" xfId="0" applyFont="1" applyFill="1"/>
    <xf numFmtId="0" fontId="9" fillId="0" borderId="0" xfId="0" applyFont="1"/>
    <xf numFmtId="0" fontId="9" fillId="3" borderId="10" xfId="0" applyFont="1" applyFill="1" applyBorder="1"/>
    <xf numFmtId="0" fontId="9" fillId="7" borderId="0" xfId="0" applyFont="1" applyFill="1"/>
    <xf numFmtId="0" fontId="9" fillId="0" borderId="0" xfId="0" quotePrefix="1" applyFont="1" applyAlignment="1">
      <alignment horizontal="left"/>
    </xf>
    <xf numFmtId="4" fontId="9" fillId="0" borderId="0" xfId="0" applyNumberFormat="1" applyFont="1"/>
    <xf numFmtId="4" fontId="9" fillId="3" borderId="10" xfId="0" applyNumberFormat="1" applyFont="1" applyFill="1" applyBorder="1"/>
    <xf numFmtId="43" fontId="9" fillId="0" borderId="0" xfId="1" applyFont="1"/>
    <xf numFmtId="4" fontId="9" fillId="7" borderId="0" xfId="0" applyNumberFormat="1" applyFont="1" applyFill="1"/>
    <xf numFmtId="43" fontId="9" fillId="3" borderId="10" xfId="1" applyFont="1" applyFill="1" applyBorder="1"/>
    <xf numFmtId="43" fontId="9" fillId="0" borderId="0" xfId="1" applyFont="1" applyFill="1"/>
    <xf numFmtId="0" fontId="9" fillId="0" borderId="0" xfId="0" applyFont="1" applyAlignment="1">
      <alignment horizontal="left"/>
    </xf>
    <xf numFmtId="4" fontId="10" fillId="0" borderId="0" xfId="0" applyNumberFormat="1" applyFont="1"/>
    <xf numFmtId="4" fontId="7" fillId="0" borderId="0" xfId="0" applyNumberFormat="1" applyFont="1"/>
    <xf numFmtId="4" fontId="7" fillId="3" borderId="11" xfId="0" applyNumberFormat="1" applyFont="1" applyFill="1" applyBorder="1"/>
    <xf numFmtId="4" fontId="7" fillId="4" borderId="9" xfId="0" applyNumberFormat="1" applyFont="1" applyFill="1" applyBorder="1"/>
    <xf numFmtId="4" fontId="7" fillId="6" borderId="9" xfId="0" applyNumberFormat="1" applyFont="1" applyFill="1" applyBorder="1"/>
    <xf numFmtId="8" fontId="9" fillId="5" borderId="0" xfId="0" applyNumberFormat="1" applyFont="1" applyFill="1"/>
    <xf numFmtId="4" fontId="9" fillId="4" borderId="0" xfId="0" applyNumberFormat="1" applyFont="1" applyFill="1"/>
    <xf numFmtId="4" fontId="9" fillId="2" borderId="0" xfId="0" applyNumberFormat="1" applyFont="1" applyFill="1"/>
    <xf numFmtId="8" fontId="9" fillId="0" borderId="0" xfId="0" applyNumberFormat="1" applyFont="1"/>
    <xf numFmtId="0" fontId="9" fillId="4" borderId="0" xfId="0" applyFont="1" applyFill="1"/>
    <xf numFmtId="4" fontId="7" fillId="0" borderId="9" xfId="0" applyNumberFormat="1" applyFont="1" applyBorder="1"/>
    <xf numFmtId="4" fontId="2" fillId="3" borderId="7" xfId="0" applyNumberFormat="1" applyFont="1" applyFill="1" applyBorder="1"/>
    <xf numFmtId="4" fontId="2" fillId="8" borderId="9" xfId="0" applyNumberFormat="1" applyFont="1" applyFill="1" applyBorder="1"/>
    <xf numFmtId="4" fontId="0" fillId="8" borderId="0" xfId="0" applyNumberFormat="1" applyFill="1"/>
    <xf numFmtId="0" fontId="11" fillId="0" borderId="0" xfId="0" applyFont="1"/>
    <xf numFmtId="0" fontId="0" fillId="8" borderId="0" xfId="0" applyFill="1"/>
    <xf numFmtId="43" fontId="0" fillId="8" borderId="0" xfId="1" applyFont="1" applyFill="1"/>
    <xf numFmtId="3" fontId="0" fillId="0" borderId="0" xfId="0" quotePrefix="1" applyNumberFormat="1"/>
    <xf numFmtId="0" fontId="12" fillId="0" borderId="0" xfId="0" applyFont="1"/>
    <xf numFmtId="3" fontId="12" fillId="8" borderId="0" xfId="0" quotePrefix="1" applyNumberFormat="1" applyFont="1" applyFill="1"/>
    <xf numFmtId="43" fontId="0" fillId="8" borderId="7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29D5B-0CB0-4BEE-851C-86CE4ADB48CF}">
  <sheetPr>
    <pageSetUpPr fitToPage="1"/>
  </sheetPr>
  <dimension ref="A1:H41"/>
  <sheetViews>
    <sheetView tabSelected="1" topLeftCell="A9" workbookViewId="0">
      <selection activeCell="H29" sqref="H29"/>
    </sheetView>
  </sheetViews>
  <sheetFormatPr defaultRowHeight="15" x14ac:dyDescent="0.25"/>
  <cols>
    <col min="1" max="1" width="12.28515625" customWidth="1"/>
    <col min="2" max="2" width="32.42578125" customWidth="1"/>
    <col min="3" max="3" width="12.28515625" customWidth="1"/>
    <col min="4" max="4" width="14.140625" customWidth="1"/>
    <col min="5" max="5" width="11.28515625" customWidth="1"/>
    <col min="6" max="6" width="12.28515625" customWidth="1"/>
    <col min="7" max="7" width="13" customWidth="1"/>
    <col min="8" max="8" width="63.7109375" customWidth="1"/>
  </cols>
  <sheetData>
    <row r="1" spans="1:8" ht="21.75" thickBot="1" x14ac:dyDescent="0.4">
      <c r="A1" s="1" t="s">
        <v>22</v>
      </c>
      <c r="B1" s="2"/>
      <c r="C1" s="2"/>
      <c r="D1" s="2"/>
      <c r="E1" s="3" t="s">
        <v>24</v>
      </c>
      <c r="F1" s="4"/>
      <c r="G1" s="5"/>
      <c r="H1" s="2"/>
    </row>
    <row r="2" spans="1:8" ht="15.75" thickBot="1" x14ac:dyDescent="0.3">
      <c r="A2" s="2"/>
      <c r="B2" s="2"/>
      <c r="C2" s="24"/>
      <c r="D2" s="6"/>
      <c r="E2" s="2"/>
      <c r="F2" s="7" t="s">
        <v>25</v>
      </c>
      <c r="G2" s="8" t="s">
        <v>0</v>
      </c>
      <c r="H2" s="2"/>
    </row>
    <row r="3" spans="1:8" ht="21" x14ac:dyDescent="0.35">
      <c r="A3" s="73" t="s">
        <v>23</v>
      </c>
      <c r="B3" s="9"/>
      <c r="C3" s="25"/>
      <c r="D3" s="10" t="s">
        <v>1</v>
      </c>
      <c r="E3" s="9" t="s">
        <v>2</v>
      </c>
      <c r="F3" s="11" t="s">
        <v>3</v>
      </c>
      <c r="G3" s="9" t="s">
        <v>4</v>
      </c>
      <c r="H3" s="9" t="s">
        <v>5</v>
      </c>
    </row>
    <row r="4" spans="1:8" x14ac:dyDescent="0.25">
      <c r="C4" s="26"/>
      <c r="D4" s="12"/>
    </row>
    <row r="5" spans="1:8" x14ac:dyDescent="0.25">
      <c r="A5" s="2" t="s">
        <v>6</v>
      </c>
      <c r="B5" s="2" t="s">
        <v>7</v>
      </c>
      <c r="C5" s="26"/>
      <c r="D5" s="12"/>
      <c r="G5" t="s">
        <v>8</v>
      </c>
    </row>
    <row r="6" spans="1:8" x14ac:dyDescent="0.25">
      <c r="A6" s="13"/>
      <c r="C6" s="26"/>
      <c r="D6" s="12" t="s">
        <v>8</v>
      </c>
      <c r="F6" t="s">
        <v>8</v>
      </c>
    </row>
    <row r="7" spans="1:8" ht="15.75" x14ac:dyDescent="0.25">
      <c r="A7" s="13" t="s">
        <v>9</v>
      </c>
      <c r="B7" t="s">
        <v>10</v>
      </c>
      <c r="C7" s="27"/>
      <c r="D7" s="14">
        <v>27.43</v>
      </c>
      <c r="E7" s="39">
        <v>30</v>
      </c>
      <c r="F7">
        <v>3.19</v>
      </c>
      <c r="G7" s="15">
        <v>40</v>
      </c>
      <c r="H7" s="77"/>
    </row>
    <row r="8" spans="1:8" ht="15.75" x14ac:dyDescent="0.25">
      <c r="A8" s="13" t="s">
        <v>11</v>
      </c>
      <c r="B8" t="s">
        <v>30</v>
      </c>
      <c r="C8" s="26"/>
      <c r="D8" s="79">
        <v>2454863.67</v>
      </c>
      <c r="E8" s="74"/>
      <c r="F8" s="75">
        <v>410803.38</v>
      </c>
      <c r="G8" s="72">
        <v>630000</v>
      </c>
      <c r="H8" s="78" t="s">
        <v>87</v>
      </c>
    </row>
    <row r="9" spans="1:8" ht="15.75" x14ac:dyDescent="0.25">
      <c r="A9" s="18"/>
      <c r="C9" s="26"/>
      <c r="D9" s="12"/>
      <c r="H9" s="77"/>
    </row>
    <row r="10" spans="1:8" ht="15.75" x14ac:dyDescent="0.25">
      <c r="A10" s="18"/>
      <c r="B10" s="2" t="s">
        <v>12</v>
      </c>
      <c r="C10" s="27"/>
      <c r="D10" s="70">
        <f>SUM(D6:D8)</f>
        <v>2454891.1</v>
      </c>
      <c r="E10" s="31">
        <f>SUM(E6:E8)</f>
        <v>30</v>
      </c>
      <c r="F10" s="31">
        <f>SUM(F6:F8)</f>
        <v>410806.57</v>
      </c>
      <c r="G10" s="31">
        <f>SUM(G6:G8)</f>
        <v>630040</v>
      </c>
      <c r="H10" s="77"/>
    </row>
    <row r="11" spans="1:8" ht="15.75" x14ac:dyDescent="0.25">
      <c r="A11" s="18"/>
      <c r="C11" s="26"/>
      <c r="D11" s="12"/>
      <c r="H11" s="77"/>
    </row>
    <row r="12" spans="1:8" ht="15.75" x14ac:dyDescent="0.25">
      <c r="A12" s="18"/>
      <c r="B12" s="2" t="s">
        <v>13</v>
      </c>
      <c r="C12" s="26"/>
      <c r="D12" s="12"/>
      <c r="H12" s="77"/>
    </row>
    <row r="13" spans="1:8" ht="15.75" x14ac:dyDescent="0.25">
      <c r="A13" s="18"/>
      <c r="C13" s="26"/>
      <c r="D13" s="12"/>
      <c r="H13" s="77"/>
    </row>
    <row r="14" spans="1:8" ht="15.75" x14ac:dyDescent="0.25">
      <c r="A14" s="18"/>
      <c r="B14" s="9"/>
      <c r="C14" s="26"/>
      <c r="D14" s="12"/>
      <c r="G14" s="15" t="s">
        <v>8</v>
      </c>
      <c r="H14" s="77"/>
    </row>
    <row r="15" spans="1:8" ht="15.75" x14ac:dyDescent="0.25">
      <c r="A15" s="13" t="s">
        <v>31</v>
      </c>
      <c r="B15" t="s">
        <v>51</v>
      </c>
      <c r="C15" s="26"/>
      <c r="D15" s="16">
        <v>2100</v>
      </c>
      <c r="E15" s="39">
        <v>3000</v>
      </c>
      <c r="F15" s="17">
        <v>2100</v>
      </c>
      <c r="G15" s="15">
        <v>3000</v>
      </c>
      <c r="H15" s="77"/>
    </row>
    <row r="16" spans="1:8" ht="15.75" x14ac:dyDescent="0.25">
      <c r="A16" s="13" t="s">
        <v>32</v>
      </c>
      <c r="B16" t="s">
        <v>50</v>
      </c>
      <c r="C16" s="26"/>
      <c r="D16" s="16">
        <v>49278.25</v>
      </c>
      <c r="E16" s="15">
        <v>25000</v>
      </c>
      <c r="F16" s="15">
        <v>79765.679999999993</v>
      </c>
      <c r="G16" s="15">
        <v>129500</v>
      </c>
      <c r="H16" s="77" t="s">
        <v>79</v>
      </c>
    </row>
    <row r="17" spans="1:8" ht="15.75" x14ac:dyDescent="0.25">
      <c r="A17" s="13" t="s">
        <v>33</v>
      </c>
      <c r="B17" t="s">
        <v>49</v>
      </c>
      <c r="C17" s="27"/>
      <c r="D17" s="16">
        <v>10343.620000000001</v>
      </c>
      <c r="E17" s="15" t="s">
        <v>8</v>
      </c>
      <c r="F17" s="39">
        <v>5400</v>
      </c>
      <c r="G17" s="15">
        <v>4000</v>
      </c>
      <c r="H17" s="77"/>
    </row>
    <row r="18" spans="1:8" ht="15.75" x14ac:dyDescent="0.25">
      <c r="A18" s="13" t="s">
        <v>34</v>
      </c>
      <c r="B18" t="s">
        <v>52</v>
      </c>
      <c r="C18" s="27"/>
      <c r="D18" s="16">
        <v>9767.92</v>
      </c>
      <c r="E18" s="15">
        <v>37900</v>
      </c>
      <c r="F18" s="39">
        <v>10508.57</v>
      </c>
      <c r="G18" s="15">
        <v>11683</v>
      </c>
      <c r="H18" s="77"/>
    </row>
    <row r="19" spans="1:8" ht="15.75" x14ac:dyDescent="0.25">
      <c r="A19" s="13" t="s">
        <v>35</v>
      </c>
      <c r="B19" t="s">
        <v>48</v>
      </c>
      <c r="C19" s="26"/>
      <c r="D19" s="16">
        <v>81442.52</v>
      </c>
      <c r="E19" s="15">
        <v>120500</v>
      </c>
      <c r="F19" s="15">
        <v>72115.259999999995</v>
      </c>
      <c r="G19" s="15">
        <v>120500</v>
      </c>
      <c r="H19" s="77" t="s">
        <v>78</v>
      </c>
    </row>
    <row r="20" spans="1:8" ht="15.75" x14ac:dyDescent="0.25">
      <c r="A20" s="13" t="s">
        <v>75</v>
      </c>
      <c r="B20" t="s">
        <v>76</v>
      </c>
      <c r="C20" s="26"/>
      <c r="D20" s="16">
        <v>1159180</v>
      </c>
      <c r="E20" s="15"/>
      <c r="F20" s="15"/>
      <c r="H20" s="77" t="s">
        <v>86</v>
      </c>
    </row>
    <row r="21" spans="1:8" ht="15.75" x14ac:dyDescent="0.25">
      <c r="A21" s="13" t="s">
        <v>36</v>
      </c>
      <c r="B21" t="s">
        <v>47</v>
      </c>
      <c r="C21" s="27"/>
      <c r="D21" s="16" t="s">
        <v>8</v>
      </c>
      <c r="E21" s="15" t="s">
        <v>8</v>
      </c>
      <c r="F21" s="15">
        <v>20028</v>
      </c>
      <c r="G21" s="15">
        <v>17021</v>
      </c>
      <c r="H21" s="77" t="s">
        <v>80</v>
      </c>
    </row>
    <row r="22" spans="1:8" ht="15.75" x14ac:dyDescent="0.25">
      <c r="A22" s="13" t="s">
        <v>37</v>
      </c>
      <c r="B22" t="s">
        <v>46</v>
      </c>
      <c r="C22" s="26"/>
      <c r="D22" s="16">
        <v>1496.75</v>
      </c>
      <c r="E22" s="15">
        <v>1500</v>
      </c>
      <c r="F22">
        <v>1496.75</v>
      </c>
      <c r="G22" s="15">
        <v>1500</v>
      </c>
      <c r="H22" s="77"/>
    </row>
    <row r="23" spans="1:8" ht="15.75" x14ac:dyDescent="0.25">
      <c r="A23" s="13" t="s">
        <v>38</v>
      </c>
      <c r="B23" t="s">
        <v>45</v>
      </c>
      <c r="C23" s="27"/>
      <c r="D23" s="16" t="s">
        <v>8</v>
      </c>
      <c r="E23" s="15">
        <v>15250</v>
      </c>
      <c r="F23" s="17">
        <v>8475.98</v>
      </c>
      <c r="G23" s="15">
        <v>126390.37</v>
      </c>
      <c r="H23" s="77" t="s">
        <v>81</v>
      </c>
    </row>
    <row r="24" spans="1:8" ht="15.75" x14ac:dyDescent="0.25">
      <c r="A24" s="13" t="s">
        <v>39</v>
      </c>
      <c r="B24" t="s">
        <v>44</v>
      </c>
      <c r="C24" s="26"/>
      <c r="D24" s="16">
        <v>-89771</v>
      </c>
      <c r="E24" s="15"/>
      <c r="F24" s="39">
        <v>7150</v>
      </c>
      <c r="G24">
        <v>0</v>
      </c>
      <c r="H24" s="77"/>
    </row>
    <row r="25" spans="1:8" ht="15.75" x14ac:dyDescent="0.25">
      <c r="A25" s="13" t="s">
        <v>40</v>
      </c>
      <c r="B25" t="s">
        <v>43</v>
      </c>
      <c r="C25" s="26"/>
      <c r="D25" s="16">
        <v>2192.25</v>
      </c>
      <c r="E25" s="15">
        <v>6000</v>
      </c>
      <c r="F25" s="17" t="s">
        <v>8</v>
      </c>
      <c r="G25" s="15">
        <v>6000</v>
      </c>
      <c r="H25" s="77"/>
    </row>
    <row r="26" spans="1:8" ht="15.75" x14ac:dyDescent="0.25">
      <c r="A26" s="13" t="s">
        <v>53</v>
      </c>
      <c r="B26" t="s">
        <v>54</v>
      </c>
      <c r="C26" s="26"/>
      <c r="D26" s="16" t="s">
        <v>8</v>
      </c>
      <c r="E26" s="15"/>
      <c r="F26" s="17"/>
      <c r="G26" s="15"/>
      <c r="H26" s="77" t="s">
        <v>57</v>
      </c>
    </row>
    <row r="27" spans="1:8" ht="15.75" x14ac:dyDescent="0.25">
      <c r="A27" s="13" t="s">
        <v>41</v>
      </c>
      <c r="B27" t="s">
        <v>42</v>
      </c>
      <c r="C27" s="26"/>
      <c r="D27" s="16">
        <v>94020.86</v>
      </c>
      <c r="E27" s="15">
        <v>203763</v>
      </c>
      <c r="F27" s="17">
        <v>203763.14</v>
      </c>
      <c r="G27" s="15">
        <v>203763.14</v>
      </c>
      <c r="H27" s="77" t="s">
        <v>82</v>
      </c>
    </row>
    <row r="28" spans="1:8" ht="15.75" x14ac:dyDescent="0.25">
      <c r="A28" s="13">
        <v>471.10300000000001</v>
      </c>
      <c r="B28" t="s">
        <v>55</v>
      </c>
      <c r="C28" s="26"/>
      <c r="D28" s="16">
        <v>60342</v>
      </c>
      <c r="E28" s="39"/>
      <c r="F28" s="39"/>
      <c r="G28" s="39"/>
      <c r="H28" s="77"/>
    </row>
    <row r="29" spans="1:8" ht="15.75" x14ac:dyDescent="0.25">
      <c r="A29" s="13"/>
      <c r="C29" s="26"/>
      <c r="D29" s="12"/>
      <c r="H29" s="77"/>
    </row>
    <row r="30" spans="1:8" ht="15.75" x14ac:dyDescent="0.25">
      <c r="A30" s="18"/>
      <c r="B30" s="2" t="s">
        <v>26</v>
      </c>
      <c r="C30" s="27"/>
      <c r="D30" s="70">
        <f>SUM(D15:D28)</f>
        <v>1380393.1700000002</v>
      </c>
      <c r="E30" s="31">
        <f>SUM(E15:E27)</f>
        <v>412913</v>
      </c>
      <c r="F30" s="31">
        <f>SUM(F15:F27)</f>
        <v>410803.38</v>
      </c>
      <c r="G30" s="31">
        <f>SUM(G15:G27)</f>
        <v>623357.51</v>
      </c>
      <c r="H30" s="77"/>
    </row>
    <row r="31" spans="1:8" x14ac:dyDescent="0.25">
      <c r="A31" s="18"/>
      <c r="C31" s="26"/>
      <c r="D31" s="12"/>
      <c r="G31" s="15" t="s">
        <v>8</v>
      </c>
    </row>
    <row r="32" spans="1:8" x14ac:dyDescent="0.25">
      <c r="C32" s="27"/>
      <c r="D32" s="14"/>
      <c r="E32" s="19"/>
      <c r="F32" s="15"/>
      <c r="G32" s="15"/>
    </row>
    <row r="33" spans="1:8" x14ac:dyDescent="0.25">
      <c r="C33" s="26"/>
      <c r="D33" s="12"/>
    </row>
    <row r="34" spans="1:8" ht="15.75" thickBot="1" x14ac:dyDescent="0.3">
      <c r="A34" s="2" t="s">
        <v>16</v>
      </c>
      <c r="B34" s="2"/>
      <c r="C34" s="28"/>
      <c r="D34" s="20">
        <f>D10-D30</f>
        <v>1074497.93</v>
      </c>
      <c r="E34" s="29">
        <f t="shared" ref="E34:G34" si="0">E10-E30</f>
        <v>-412883</v>
      </c>
      <c r="F34" s="71">
        <f t="shared" si="0"/>
        <v>3.1900000000023283</v>
      </c>
      <c r="G34" s="30">
        <f t="shared" si="0"/>
        <v>6682.4899999999907</v>
      </c>
    </row>
    <row r="36" spans="1:8" x14ac:dyDescent="0.25">
      <c r="C36" t="s">
        <v>17</v>
      </c>
    </row>
    <row r="37" spans="1:8" x14ac:dyDescent="0.25">
      <c r="B37" t="s">
        <v>18</v>
      </c>
      <c r="C37" s="21">
        <v>14158.27</v>
      </c>
    </row>
    <row r="38" spans="1:8" x14ac:dyDescent="0.25">
      <c r="B38" t="s">
        <v>19</v>
      </c>
      <c r="C38" s="72">
        <f>F34</f>
        <v>3.1900000000023283</v>
      </c>
      <c r="D38" s="74" t="s">
        <v>56</v>
      </c>
      <c r="E38" s="74"/>
      <c r="F38" s="74"/>
      <c r="G38" s="74"/>
    </row>
    <row r="39" spans="1:8" x14ac:dyDescent="0.25">
      <c r="B39" t="s">
        <v>20</v>
      </c>
      <c r="C39" s="22">
        <f>G34</f>
        <v>6682.4899999999907</v>
      </c>
      <c r="H39" s="23"/>
    </row>
    <row r="41" spans="1:8" x14ac:dyDescent="0.25">
      <c r="B41" t="s">
        <v>21</v>
      </c>
      <c r="C41" s="23">
        <f>SUM(C37:C40)</f>
        <v>20843.949999999993</v>
      </c>
    </row>
  </sheetData>
  <pageMargins left="0.7" right="0.7" top="0.75" bottom="0.75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CFDA2-F642-40CF-AD2B-0467309C0225}">
  <sheetPr>
    <pageSetUpPr fitToPage="1"/>
  </sheetPr>
  <dimension ref="A1:H36"/>
  <sheetViews>
    <sheetView topLeftCell="A3" workbookViewId="0">
      <selection activeCell="H28" sqref="H28"/>
    </sheetView>
  </sheetViews>
  <sheetFormatPr defaultRowHeight="15" x14ac:dyDescent="0.25"/>
  <cols>
    <col min="2" max="2" width="28.85546875" customWidth="1"/>
    <col min="3" max="3" width="13.5703125" customWidth="1"/>
    <col min="4" max="4" width="13.28515625" customWidth="1"/>
    <col min="5" max="5" width="12.85546875" customWidth="1"/>
    <col min="6" max="6" width="14.28515625" customWidth="1"/>
    <col min="7" max="7" width="13.42578125" customWidth="1"/>
    <col min="8" max="8" width="51.7109375" customWidth="1"/>
  </cols>
  <sheetData>
    <row r="1" spans="1:8" ht="21.75" thickBot="1" x14ac:dyDescent="0.4">
      <c r="A1" s="1" t="s">
        <v>22</v>
      </c>
      <c r="B1" s="2"/>
      <c r="C1" s="2"/>
      <c r="D1" s="2"/>
      <c r="E1" s="3" t="s">
        <v>24</v>
      </c>
      <c r="F1" s="4"/>
      <c r="G1" s="5"/>
      <c r="H1" s="2"/>
    </row>
    <row r="2" spans="1:8" x14ac:dyDescent="0.25">
      <c r="A2" s="2"/>
      <c r="B2" s="2"/>
      <c r="C2" s="2"/>
      <c r="D2" s="37"/>
      <c r="E2" s="2"/>
      <c r="F2" s="7" t="s">
        <v>25</v>
      </c>
      <c r="G2" s="8" t="s">
        <v>0</v>
      </c>
      <c r="H2" s="2"/>
    </row>
    <row r="3" spans="1:8" ht="23.25" x14ac:dyDescent="0.35">
      <c r="A3" s="38" t="s">
        <v>27</v>
      </c>
      <c r="B3" s="9"/>
      <c r="C3" s="9"/>
      <c r="D3" s="36" t="s">
        <v>1</v>
      </c>
      <c r="E3" s="9" t="s">
        <v>2</v>
      </c>
      <c r="F3" s="11" t="s">
        <v>3</v>
      </c>
      <c r="G3" s="9" t="s">
        <v>4</v>
      </c>
      <c r="H3" s="9" t="s">
        <v>5</v>
      </c>
    </row>
    <row r="4" spans="1:8" x14ac:dyDescent="0.25">
      <c r="D4" s="32"/>
    </row>
    <row r="5" spans="1:8" x14ac:dyDescent="0.25">
      <c r="A5" s="2" t="s">
        <v>6</v>
      </c>
      <c r="B5" s="2" t="s">
        <v>7</v>
      </c>
      <c r="D5" s="32"/>
      <c r="G5" t="s">
        <v>8</v>
      </c>
    </row>
    <row r="6" spans="1:8" x14ac:dyDescent="0.25">
      <c r="A6" s="13" t="s">
        <v>58</v>
      </c>
      <c r="B6" t="s">
        <v>10</v>
      </c>
      <c r="D6" s="32">
        <v>276.45999999999998</v>
      </c>
      <c r="E6" s="39">
        <v>200</v>
      </c>
      <c r="F6">
        <v>222.83</v>
      </c>
      <c r="G6" s="39">
        <v>400</v>
      </c>
    </row>
    <row r="7" spans="1:8" x14ac:dyDescent="0.25">
      <c r="A7" s="13" t="s">
        <v>59</v>
      </c>
      <c r="B7" t="s">
        <v>66</v>
      </c>
      <c r="C7" s="15"/>
      <c r="D7" s="33">
        <v>25629</v>
      </c>
      <c r="E7" s="39">
        <v>124000</v>
      </c>
      <c r="F7" s="39">
        <v>0</v>
      </c>
      <c r="G7" s="72">
        <v>281704.28000000003</v>
      </c>
      <c r="H7" s="74" t="s">
        <v>89</v>
      </c>
    </row>
    <row r="8" spans="1:8" x14ac:dyDescent="0.25">
      <c r="A8" s="13" t="s">
        <v>60</v>
      </c>
      <c r="B8" t="s">
        <v>67</v>
      </c>
      <c r="D8" s="34">
        <v>1785107.08</v>
      </c>
      <c r="E8" s="39">
        <v>1865830</v>
      </c>
      <c r="F8" s="17">
        <v>1404467.47</v>
      </c>
      <c r="G8" s="15">
        <v>1954971.06</v>
      </c>
      <c r="H8" t="s">
        <v>85</v>
      </c>
    </row>
    <row r="9" spans="1:8" x14ac:dyDescent="0.25">
      <c r="A9" s="13" t="s">
        <v>68</v>
      </c>
      <c r="B9" t="s">
        <v>69</v>
      </c>
      <c r="C9" s="15"/>
      <c r="D9" s="33">
        <v>2249.14</v>
      </c>
      <c r="E9" s="39">
        <v>7500</v>
      </c>
      <c r="F9" s="15">
        <v>0</v>
      </c>
      <c r="G9" s="15">
        <v>7000</v>
      </c>
    </row>
    <row r="10" spans="1:8" x14ac:dyDescent="0.25">
      <c r="A10" s="13">
        <v>364.12299999999999</v>
      </c>
      <c r="B10" t="s">
        <v>70</v>
      </c>
      <c r="C10" s="15"/>
      <c r="D10" s="33">
        <v>245770</v>
      </c>
      <c r="E10" s="39" t="s">
        <v>8</v>
      </c>
      <c r="F10" s="15">
        <v>0</v>
      </c>
      <c r="G10" s="15">
        <v>0</v>
      </c>
      <c r="H10" s="76"/>
    </row>
    <row r="11" spans="1:8" x14ac:dyDescent="0.25">
      <c r="A11" s="13" t="s">
        <v>61</v>
      </c>
      <c r="B11" t="s">
        <v>71</v>
      </c>
      <c r="C11" s="15"/>
      <c r="D11" s="33">
        <v>31678.799999999999</v>
      </c>
      <c r="E11" s="39">
        <v>24000</v>
      </c>
      <c r="F11" s="15">
        <v>74377.8</v>
      </c>
      <c r="G11" s="15">
        <v>24000</v>
      </c>
    </row>
    <row r="12" spans="1:8" x14ac:dyDescent="0.25">
      <c r="A12" s="13" t="s">
        <v>62</v>
      </c>
      <c r="B12" t="s">
        <v>72</v>
      </c>
      <c r="D12" s="34">
        <v>3430</v>
      </c>
      <c r="E12" s="39">
        <v>2500</v>
      </c>
      <c r="F12" s="17">
        <v>1440</v>
      </c>
      <c r="G12" s="15">
        <v>2500</v>
      </c>
      <c r="H12" s="76"/>
    </row>
    <row r="13" spans="1:8" x14ac:dyDescent="0.25">
      <c r="A13" s="13" t="s">
        <v>63</v>
      </c>
      <c r="B13" t="s">
        <v>73</v>
      </c>
      <c r="D13" s="32">
        <v>3416</v>
      </c>
      <c r="E13" s="39">
        <v>1000</v>
      </c>
      <c r="F13" s="15">
        <v>2032</v>
      </c>
      <c r="G13" s="15">
        <v>2500</v>
      </c>
    </row>
    <row r="14" spans="1:8" x14ac:dyDescent="0.25">
      <c r="A14" s="13"/>
      <c r="D14" s="32"/>
      <c r="E14" s="39"/>
    </row>
    <row r="15" spans="1:8" x14ac:dyDescent="0.25">
      <c r="A15" s="13"/>
      <c r="D15" s="32"/>
    </row>
    <row r="16" spans="1:8" x14ac:dyDescent="0.25">
      <c r="A16" s="18"/>
      <c r="B16" s="2" t="s">
        <v>12</v>
      </c>
      <c r="C16" s="15"/>
      <c r="D16" s="33">
        <f>SUM(D6:D15)</f>
        <v>2097556.48</v>
      </c>
      <c r="E16" s="27">
        <f t="shared" ref="E16:G16" si="0">SUM(E6:E15)</f>
        <v>2025030</v>
      </c>
      <c r="F16" s="15">
        <f t="shared" si="0"/>
        <v>1482540.1</v>
      </c>
      <c r="G16" s="15">
        <f t="shared" si="0"/>
        <v>2273075.34</v>
      </c>
    </row>
    <row r="17" spans="1:8" x14ac:dyDescent="0.25">
      <c r="A17" s="18"/>
      <c r="D17" s="32"/>
    </row>
    <row r="18" spans="1:8" x14ac:dyDescent="0.25">
      <c r="A18" s="18"/>
      <c r="B18" s="2" t="s">
        <v>13</v>
      </c>
      <c r="D18" s="32"/>
    </row>
    <row r="19" spans="1:8" x14ac:dyDescent="0.25">
      <c r="A19" s="18"/>
      <c r="B19" s="2"/>
      <c r="D19" s="32"/>
    </row>
    <row r="20" spans="1:8" x14ac:dyDescent="0.25">
      <c r="A20" s="18"/>
      <c r="B20" s="2"/>
      <c r="D20" s="32"/>
    </row>
    <row r="21" spans="1:8" x14ac:dyDescent="0.25">
      <c r="A21" s="13" t="s">
        <v>74</v>
      </c>
      <c r="B21" t="s">
        <v>51</v>
      </c>
      <c r="D21" s="32"/>
      <c r="F21" s="39">
        <v>15</v>
      </c>
    </row>
    <row r="22" spans="1:8" x14ac:dyDescent="0.25">
      <c r="A22" s="13" t="s">
        <v>75</v>
      </c>
      <c r="B22" t="s">
        <v>76</v>
      </c>
      <c r="D22" s="33" t="s">
        <v>8</v>
      </c>
      <c r="E22" s="15"/>
      <c r="F22" s="39">
        <v>881250</v>
      </c>
      <c r="G22" s="39">
        <v>1284660</v>
      </c>
      <c r="H22" t="s">
        <v>83</v>
      </c>
    </row>
    <row r="23" spans="1:8" x14ac:dyDescent="0.25">
      <c r="A23" s="13" t="s">
        <v>64</v>
      </c>
      <c r="B23" t="s">
        <v>65</v>
      </c>
      <c r="D23" s="33">
        <v>2454863.67</v>
      </c>
      <c r="E23" s="19" t="s">
        <v>8</v>
      </c>
      <c r="F23" s="17">
        <v>410803.38</v>
      </c>
      <c r="G23" s="15">
        <v>630000</v>
      </c>
      <c r="H23" t="s">
        <v>84</v>
      </c>
    </row>
    <row r="24" spans="1:8" x14ac:dyDescent="0.25">
      <c r="A24" s="18"/>
      <c r="D24" s="32"/>
    </row>
    <row r="25" spans="1:8" x14ac:dyDescent="0.25">
      <c r="A25" s="18"/>
      <c r="B25" s="2" t="s">
        <v>26</v>
      </c>
      <c r="C25" s="15"/>
      <c r="D25" s="33">
        <f>SUM(D22:D23)</f>
        <v>2454863.67</v>
      </c>
      <c r="E25" s="15">
        <f>SUM(E22:E24)</f>
        <v>0</v>
      </c>
      <c r="F25" s="15">
        <f>SUM(F22:F23)</f>
        <v>1292053.3799999999</v>
      </c>
      <c r="G25" s="15">
        <f>SUM(G22:G23)</f>
        <v>1914660</v>
      </c>
    </row>
    <row r="26" spans="1:8" x14ac:dyDescent="0.25">
      <c r="A26" s="18"/>
      <c r="D26" s="32"/>
      <c r="G26" s="15" t="s">
        <v>8</v>
      </c>
    </row>
    <row r="27" spans="1:8" x14ac:dyDescent="0.25">
      <c r="C27" s="15"/>
      <c r="D27" s="33"/>
      <c r="E27" s="19"/>
      <c r="F27" s="15"/>
      <c r="G27" s="15"/>
    </row>
    <row r="28" spans="1:8" x14ac:dyDescent="0.25">
      <c r="D28" s="32"/>
    </row>
    <row r="29" spans="1:8" ht="15.75" thickBot="1" x14ac:dyDescent="0.3">
      <c r="A29" s="2" t="s">
        <v>16</v>
      </c>
      <c r="B29" s="2"/>
      <c r="C29" s="31"/>
      <c r="D29" s="35">
        <f>D16-D25</f>
        <v>-357307.18999999994</v>
      </c>
      <c r="E29" s="29">
        <f>E16-E25</f>
        <v>2025030</v>
      </c>
      <c r="F29" s="71">
        <f>F16-F25</f>
        <v>190486.7200000002</v>
      </c>
      <c r="G29" s="30">
        <f>G16-G25</f>
        <v>358415.33999999985</v>
      </c>
    </row>
    <row r="31" spans="1:8" x14ac:dyDescent="0.25">
      <c r="C31" t="s">
        <v>17</v>
      </c>
    </row>
    <row r="32" spans="1:8" x14ac:dyDescent="0.25">
      <c r="B32" t="s">
        <v>18</v>
      </c>
      <c r="C32" s="21">
        <v>631229.96</v>
      </c>
    </row>
    <row r="33" spans="2:8" x14ac:dyDescent="0.25">
      <c r="B33" t="s">
        <v>19</v>
      </c>
      <c r="C33" s="72">
        <f>F29</f>
        <v>190486.7200000002</v>
      </c>
      <c r="D33" s="74" t="s">
        <v>77</v>
      </c>
      <c r="E33" s="74"/>
      <c r="F33" s="74"/>
    </row>
    <row r="34" spans="2:8" x14ac:dyDescent="0.25">
      <c r="B34" t="s">
        <v>20</v>
      </c>
      <c r="C34" s="22">
        <f>G29</f>
        <v>358415.33999999985</v>
      </c>
      <c r="H34" s="23"/>
    </row>
    <row r="36" spans="2:8" x14ac:dyDescent="0.25">
      <c r="B36" t="s">
        <v>21</v>
      </c>
      <c r="C36" s="23">
        <f>SUM(C32:C35)</f>
        <v>1180132.02</v>
      </c>
    </row>
  </sheetData>
  <pageMargins left="0.7" right="0.7" top="0.75" bottom="0.75" header="0.3" footer="0.3"/>
  <pageSetup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80099-AAF0-4F91-8448-1FE12E1B998B}">
  <sheetPr>
    <pageSetUpPr fitToPage="1"/>
  </sheetPr>
  <dimension ref="A1:H28"/>
  <sheetViews>
    <sheetView workbookViewId="0">
      <selection activeCell="H22" sqref="H22"/>
    </sheetView>
  </sheetViews>
  <sheetFormatPr defaultRowHeight="15" x14ac:dyDescent="0.25"/>
  <cols>
    <col min="1" max="1" width="11.5703125" customWidth="1"/>
    <col min="2" max="2" width="41.5703125" customWidth="1"/>
    <col min="3" max="3" width="19.42578125" customWidth="1"/>
    <col min="4" max="4" width="13.7109375" customWidth="1"/>
    <col min="5" max="5" width="14.28515625" customWidth="1"/>
    <col min="6" max="6" width="15.7109375" customWidth="1"/>
    <col min="7" max="7" width="17.28515625" customWidth="1"/>
    <col min="8" max="8" width="55.7109375" customWidth="1"/>
  </cols>
  <sheetData>
    <row r="1" spans="1:8" ht="21.75" thickBot="1" x14ac:dyDescent="0.4">
      <c r="A1" s="1" t="s">
        <v>22</v>
      </c>
      <c r="B1" s="2"/>
      <c r="C1" s="2"/>
      <c r="D1" s="2"/>
      <c r="E1" s="3" t="s">
        <v>24</v>
      </c>
      <c r="F1" s="4"/>
      <c r="G1" s="5"/>
      <c r="H1" s="2"/>
    </row>
    <row r="2" spans="1:8" ht="18.75" x14ac:dyDescent="0.3">
      <c r="A2" s="40"/>
      <c r="B2" s="40"/>
      <c r="C2" s="40"/>
      <c r="D2" s="41"/>
      <c r="E2" s="40"/>
      <c r="F2" s="42" t="s">
        <v>25</v>
      </c>
      <c r="G2" s="43" t="s">
        <v>0</v>
      </c>
      <c r="H2" s="40"/>
    </row>
    <row r="3" spans="1:8" ht="18.75" x14ac:dyDescent="0.3">
      <c r="A3" s="44" t="s">
        <v>28</v>
      </c>
      <c r="B3" s="44"/>
      <c r="C3" s="44"/>
      <c r="D3" s="45" t="s">
        <v>1</v>
      </c>
      <c r="E3" s="44" t="s">
        <v>2</v>
      </c>
      <c r="F3" s="46" t="s">
        <v>3</v>
      </c>
      <c r="G3" s="47" t="s">
        <v>4</v>
      </c>
      <c r="H3" s="44" t="s">
        <v>5</v>
      </c>
    </row>
    <row r="4" spans="1:8" ht="18.75" x14ac:dyDescent="0.3">
      <c r="A4" s="48"/>
      <c r="B4" s="48"/>
      <c r="C4" s="48"/>
      <c r="D4" s="49"/>
      <c r="E4" s="48"/>
      <c r="F4" s="48"/>
      <c r="G4" s="50"/>
      <c r="H4" s="48"/>
    </row>
    <row r="5" spans="1:8" ht="18.75" x14ac:dyDescent="0.3">
      <c r="A5" s="40" t="s">
        <v>6</v>
      </c>
      <c r="B5" s="44" t="s">
        <v>7</v>
      </c>
      <c r="C5" s="48"/>
      <c r="D5" s="49"/>
      <c r="E5" s="48"/>
      <c r="F5" s="48"/>
      <c r="G5" s="50" t="s">
        <v>8</v>
      </c>
      <c r="H5" s="48"/>
    </row>
    <row r="6" spans="1:8" ht="18.75" x14ac:dyDescent="0.3">
      <c r="A6" s="51"/>
      <c r="B6" s="48"/>
      <c r="C6" s="48"/>
      <c r="D6" s="49"/>
      <c r="E6" s="48"/>
      <c r="F6" s="48" t="s">
        <v>8</v>
      </c>
      <c r="G6" s="50"/>
      <c r="H6" s="48"/>
    </row>
    <row r="7" spans="1:8" ht="18.75" x14ac:dyDescent="0.3">
      <c r="A7" s="51" t="s">
        <v>88</v>
      </c>
      <c r="B7" s="48" t="s">
        <v>10</v>
      </c>
      <c r="C7" s="52"/>
      <c r="D7" s="53">
        <v>370.63</v>
      </c>
      <c r="E7" s="54">
        <v>200</v>
      </c>
      <c r="F7" s="48">
        <v>506.14</v>
      </c>
      <c r="G7" s="55">
        <v>500</v>
      </c>
      <c r="H7" s="48"/>
    </row>
    <row r="8" spans="1:8" ht="18.75" x14ac:dyDescent="0.3">
      <c r="A8" s="51"/>
      <c r="B8" s="48"/>
      <c r="C8" s="48"/>
      <c r="D8" s="56"/>
      <c r="E8" s="48"/>
      <c r="F8" s="57"/>
      <c r="G8" s="55"/>
      <c r="H8" s="48"/>
    </row>
    <row r="9" spans="1:8" ht="18.75" x14ac:dyDescent="0.3">
      <c r="A9" s="58"/>
      <c r="B9" s="48"/>
      <c r="C9" s="48"/>
      <c r="D9" s="49"/>
      <c r="E9" s="48"/>
      <c r="F9" s="48"/>
      <c r="G9" s="50"/>
      <c r="H9" s="48"/>
    </row>
    <row r="10" spans="1:8" ht="18.75" x14ac:dyDescent="0.3">
      <c r="A10" s="58"/>
      <c r="B10" s="40" t="s">
        <v>12</v>
      </c>
      <c r="C10" s="52"/>
      <c r="D10" s="53">
        <f>SUM(D6:D8)</f>
        <v>370.63</v>
      </c>
      <c r="E10" s="52">
        <f>SUM(E6:E8)</f>
        <v>200</v>
      </c>
      <c r="F10" s="52">
        <f>SUM(F6:F8)</f>
        <v>506.14</v>
      </c>
      <c r="G10" s="55">
        <f>SUM(G6:G8)</f>
        <v>500</v>
      </c>
      <c r="H10" s="48"/>
    </row>
    <row r="11" spans="1:8" ht="18.75" x14ac:dyDescent="0.3">
      <c r="A11" s="58"/>
      <c r="B11" s="48"/>
      <c r="C11" s="48"/>
      <c r="D11" s="49"/>
      <c r="E11" s="48"/>
      <c r="F11" s="48"/>
      <c r="G11" s="50"/>
      <c r="H11" s="48"/>
    </row>
    <row r="12" spans="1:8" ht="18.75" x14ac:dyDescent="0.3">
      <c r="A12" s="58"/>
      <c r="B12" s="44" t="s">
        <v>13</v>
      </c>
      <c r="C12" s="48"/>
      <c r="D12" s="49"/>
      <c r="E12" s="48"/>
      <c r="F12" s="48"/>
      <c r="G12" s="50"/>
      <c r="H12" s="48"/>
    </row>
    <row r="13" spans="1:8" ht="18.75" x14ac:dyDescent="0.3">
      <c r="A13" s="58"/>
      <c r="B13" s="48"/>
      <c r="C13" s="48"/>
      <c r="D13" s="49"/>
      <c r="E13" s="48"/>
      <c r="F13" s="48"/>
      <c r="G13" s="50"/>
      <c r="H13" s="48"/>
    </row>
    <row r="14" spans="1:8" ht="18.75" x14ac:dyDescent="0.3">
      <c r="A14" s="51" t="s">
        <v>14</v>
      </c>
      <c r="B14" s="48" t="s">
        <v>15</v>
      </c>
      <c r="C14" s="48"/>
      <c r="D14" s="53">
        <v>0</v>
      </c>
      <c r="E14" s="52">
        <v>0</v>
      </c>
      <c r="F14" s="57" t="s">
        <v>8</v>
      </c>
      <c r="G14" s="55" t="s">
        <v>8</v>
      </c>
      <c r="H14" s="48"/>
    </row>
    <row r="15" spans="1:8" ht="18.75" x14ac:dyDescent="0.3">
      <c r="A15" s="58"/>
      <c r="B15" s="48"/>
      <c r="C15" s="48"/>
      <c r="D15" s="49"/>
      <c r="E15" s="48"/>
      <c r="F15" s="48"/>
      <c r="G15" s="50"/>
      <c r="H15" s="48"/>
    </row>
    <row r="16" spans="1:8" ht="18.75" x14ac:dyDescent="0.3">
      <c r="A16" s="58"/>
      <c r="B16" s="40" t="s">
        <v>26</v>
      </c>
      <c r="C16" s="52"/>
      <c r="D16" s="53">
        <f>SUM(D14:D14)</f>
        <v>0</v>
      </c>
      <c r="E16" s="52">
        <f>SUM(E14:E15)</f>
        <v>0</v>
      </c>
      <c r="F16" s="52">
        <f>SUM(F14:F14)</f>
        <v>0</v>
      </c>
      <c r="G16" s="55">
        <f>SUM(G14:G14)</f>
        <v>0</v>
      </c>
      <c r="H16" s="48"/>
    </row>
    <row r="17" spans="1:8" ht="18.75" x14ac:dyDescent="0.3">
      <c r="A17" s="58"/>
      <c r="B17" s="48"/>
      <c r="C17" s="48"/>
      <c r="D17" s="49"/>
      <c r="E17" s="48"/>
      <c r="F17" s="48"/>
      <c r="G17" s="55" t="s">
        <v>8</v>
      </c>
      <c r="H17" s="48"/>
    </row>
    <row r="18" spans="1:8" ht="18.75" x14ac:dyDescent="0.3">
      <c r="A18" s="48"/>
      <c r="B18" s="48"/>
      <c r="C18" s="52"/>
      <c r="D18" s="53"/>
      <c r="E18" s="59"/>
      <c r="F18" s="52"/>
      <c r="G18" s="55"/>
      <c r="H18" s="48"/>
    </row>
    <row r="19" spans="1:8" ht="18.75" x14ac:dyDescent="0.3">
      <c r="A19" s="48"/>
      <c r="B19" s="48"/>
      <c r="C19" s="48"/>
      <c r="D19" s="49"/>
      <c r="E19" s="48"/>
      <c r="F19" s="48"/>
      <c r="G19" s="50"/>
      <c r="H19" s="48"/>
    </row>
    <row r="20" spans="1:8" ht="19.5" thickBot="1" x14ac:dyDescent="0.35">
      <c r="A20" s="40" t="s">
        <v>16</v>
      </c>
      <c r="B20" s="40"/>
      <c r="C20" s="60"/>
      <c r="D20" s="61">
        <f>D10-D16</f>
        <v>370.63</v>
      </c>
      <c r="E20" s="62">
        <f>E10-E16</f>
        <v>200</v>
      </c>
      <c r="F20" s="69">
        <f>F10-F16</f>
        <v>506.14</v>
      </c>
      <c r="G20" s="63">
        <f>G10-G16</f>
        <v>500</v>
      </c>
      <c r="H20" s="48"/>
    </row>
    <row r="21" spans="1:8" ht="18.75" x14ac:dyDescent="0.3">
      <c r="A21" s="48"/>
      <c r="B21" s="48"/>
      <c r="C21" s="48"/>
      <c r="D21" s="48"/>
      <c r="E21" s="48"/>
      <c r="F21" s="48"/>
      <c r="G21" s="48"/>
      <c r="H21" s="48"/>
    </row>
    <row r="22" spans="1:8" ht="18.75" x14ac:dyDescent="0.3">
      <c r="A22" s="48"/>
      <c r="B22" s="48"/>
      <c r="C22" s="48" t="s">
        <v>17</v>
      </c>
      <c r="D22" s="48"/>
      <c r="E22" s="48"/>
      <c r="F22" s="48"/>
      <c r="G22" s="48"/>
      <c r="H22" s="48"/>
    </row>
    <row r="23" spans="1:8" ht="18.75" x14ac:dyDescent="0.3">
      <c r="A23" s="48"/>
      <c r="B23" s="48" t="s">
        <v>18</v>
      </c>
      <c r="C23" s="64">
        <v>788445.31</v>
      </c>
      <c r="D23" s="48"/>
      <c r="E23" s="48"/>
      <c r="F23" s="48"/>
      <c r="G23" s="48"/>
      <c r="H23" s="48"/>
    </row>
    <row r="24" spans="1:8" ht="18.75" x14ac:dyDescent="0.3">
      <c r="A24" s="48"/>
      <c r="B24" s="48" t="s">
        <v>19</v>
      </c>
      <c r="C24" s="65">
        <v>500</v>
      </c>
      <c r="D24" s="68" t="s">
        <v>29</v>
      </c>
      <c r="E24" s="68"/>
      <c r="F24" s="68"/>
      <c r="G24" s="48"/>
      <c r="H24" s="48"/>
    </row>
    <row r="25" spans="1:8" ht="18.75" x14ac:dyDescent="0.3">
      <c r="A25" s="48"/>
      <c r="B25" s="48" t="s">
        <v>20</v>
      </c>
      <c r="C25" s="66">
        <f>G20</f>
        <v>500</v>
      </c>
      <c r="D25" s="48"/>
      <c r="E25" s="48"/>
      <c r="F25" s="48"/>
      <c r="G25" s="48"/>
      <c r="H25" s="67"/>
    </row>
    <row r="26" spans="1:8" ht="18.75" x14ac:dyDescent="0.3">
      <c r="A26" s="48"/>
      <c r="B26" s="48"/>
      <c r="C26" s="48"/>
      <c r="D26" s="48"/>
      <c r="E26" s="48"/>
      <c r="F26" s="48"/>
      <c r="G26" s="48"/>
      <c r="H26" s="48"/>
    </row>
    <row r="27" spans="1:8" ht="18.75" x14ac:dyDescent="0.3">
      <c r="A27" s="48"/>
      <c r="B27" s="48" t="s">
        <v>21</v>
      </c>
      <c r="C27" s="67">
        <f>SUM(C23:C26)</f>
        <v>789445.31</v>
      </c>
      <c r="D27" s="48"/>
      <c r="E27" s="48"/>
      <c r="F27" s="48"/>
      <c r="G27" s="48"/>
      <c r="H27" s="48"/>
    </row>
    <row r="28" spans="1:8" ht="18.75" x14ac:dyDescent="0.3">
      <c r="A28" s="48"/>
      <c r="B28" s="48"/>
      <c r="C28" s="48"/>
      <c r="D28" s="48"/>
      <c r="E28" s="48"/>
      <c r="F28" s="48"/>
      <c r="G28" s="48"/>
      <c r="H28" s="48"/>
    </row>
  </sheetData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Fund 9A</vt:lpstr>
      <vt:lpstr>Fund 9B</vt:lpstr>
      <vt:lpstr>Fund 9C</vt:lpstr>
      <vt:lpstr>'Fund 9A'!Print_Area</vt:lpstr>
      <vt:lpstr>'Fund 9B'!Print_Area</vt:lpstr>
      <vt:lpstr>'Fund 9C'!Print_Area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Seesholtz</dc:creator>
  <cp:lastModifiedBy>Nannette Hostetter</cp:lastModifiedBy>
  <cp:lastPrinted>2022-10-10T13:56:09Z</cp:lastPrinted>
  <dcterms:created xsi:type="dcterms:W3CDTF">2022-07-25T18:38:00Z</dcterms:created>
  <dcterms:modified xsi:type="dcterms:W3CDTF">2023-01-17T12:36:09Z</dcterms:modified>
</cp:coreProperties>
</file>